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18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'Sheet1'!$A$1:$H$44</definedName>
  </definedNames>
  <calcPr fullCalcOnLoad="1"/>
</workbook>
</file>

<file path=xl/sharedStrings.xml><?xml version="1.0" encoding="utf-8"?>
<sst xmlns="http://schemas.openxmlformats.org/spreadsheetml/2006/main" count="102" uniqueCount="86">
  <si>
    <t>Budgeted Revenue:</t>
  </si>
  <si>
    <t>State Aid</t>
  </si>
  <si>
    <t>Local Receipts</t>
  </si>
  <si>
    <t>Revolving Funds</t>
  </si>
  <si>
    <t>Total Revenue</t>
  </si>
  <si>
    <t>Budgeted Expenditures:</t>
  </si>
  <si>
    <t xml:space="preserve">Levy Limit </t>
  </si>
  <si>
    <t>Calculations</t>
  </si>
  <si>
    <t>General Government</t>
  </si>
  <si>
    <t>Public Safety</t>
  </si>
  <si>
    <t>Highways</t>
  </si>
  <si>
    <t>Health &amp; Sanitation</t>
  </si>
  <si>
    <t>MTRSD Debt Exclusion</t>
  </si>
  <si>
    <t>Recreation</t>
  </si>
  <si>
    <t>Human Services</t>
  </si>
  <si>
    <t>Education:</t>
  </si>
  <si>
    <t>Stabilization Fund Recap:</t>
  </si>
  <si>
    <t>MTRHS</t>
  </si>
  <si>
    <t>Beginning Balance</t>
  </si>
  <si>
    <t>F.C. Tech School</t>
  </si>
  <si>
    <t>Offset Receipts:</t>
  </si>
  <si>
    <t>State Charges</t>
  </si>
  <si>
    <t>Snow &amp; Ice Deficit</t>
  </si>
  <si>
    <t>Overlay Reserve</t>
  </si>
  <si>
    <t>Total Expenditures</t>
  </si>
  <si>
    <t>Surplus (Shortfall)</t>
  </si>
  <si>
    <t>Transfer In</t>
  </si>
  <si>
    <t>Transfer Out</t>
  </si>
  <si>
    <t>Xfer from Stabilization</t>
  </si>
  <si>
    <t>Est.</t>
  </si>
  <si>
    <t>Special Articles from Stabilization:</t>
  </si>
  <si>
    <t xml:space="preserve">Special Articles for Revolving Funds: </t>
  </si>
  <si>
    <t>Stabilization - Sub Accounts</t>
  </si>
  <si>
    <t xml:space="preserve">Taxation Levy </t>
  </si>
  <si>
    <t>Xfer from Free Cash for Capital Projects/Purchases</t>
  </si>
  <si>
    <t>Quintus Allen Trust Fund</t>
  </si>
  <si>
    <t>Unrestricted Stabilization Fund Balance</t>
  </si>
  <si>
    <t>Total Stabilization Fund</t>
  </si>
  <si>
    <t>School Committee Stipends</t>
  </si>
  <si>
    <t>MTRHS Capital Debt (Article 7)</t>
  </si>
  <si>
    <t>17 Levy Limit</t>
  </si>
  <si>
    <t>17 New Growth</t>
  </si>
  <si>
    <t>Roof Replacement Acct (Art. 10)</t>
  </si>
  <si>
    <t>Vehicle Replacement Account  (Art. 11)</t>
  </si>
  <si>
    <t>Pratt Memorial Capital Project (Art. 12)</t>
  </si>
  <si>
    <t>Senior Center Capital Project (Art. 13)</t>
  </si>
  <si>
    <t xml:space="preserve">Pratt Memorial Capital Project </t>
  </si>
  <si>
    <t xml:space="preserve">Senior Center Capital Project </t>
  </si>
  <si>
    <t xml:space="preserve">250th Anniversary Celebration Fund </t>
  </si>
  <si>
    <t xml:space="preserve">Elections Equipment Fund </t>
  </si>
  <si>
    <t xml:space="preserve">Paper Compacter at Transfer Station </t>
  </si>
  <si>
    <t xml:space="preserve">Cowell Gym Tennis Courts </t>
  </si>
  <si>
    <t xml:space="preserve">Over the Guardrail Mower </t>
  </si>
  <si>
    <t xml:space="preserve">Post-Employment Liability Trust Fund </t>
  </si>
  <si>
    <t xml:space="preserve">One Ton Dump Truck &amp; Snow Plow </t>
  </si>
  <si>
    <t xml:space="preserve">3/4 Ton Pickup w/ Plow </t>
  </si>
  <si>
    <t xml:space="preserve">Tires for Grader </t>
  </si>
  <si>
    <t xml:space="preserve">Snow Plow &amp; Wing Plow </t>
  </si>
  <si>
    <t>Total Transfer from Stabilization</t>
  </si>
  <si>
    <t xml:space="preserve">Transfer Out </t>
  </si>
  <si>
    <t>Total Stabilization</t>
  </si>
  <si>
    <t>Balance of Restricted Stabilization</t>
  </si>
  <si>
    <t>250th Anniversary Celebration Fund (Art. 14)</t>
  </si>
  <si>
    <t xml:space="preserve">Post-Employment Benefits Liability Trust Fund (Art. 19) </t>
  </si>
  <si>
    <t>Elections Equipment Fund (Art. 20)</t>
  </si>
  <si>
    <t>Paper Compacter at Transfer Station (Art. 21)</t>
  </si>
  <si>
    <t>Cowell Gym Tennis Courts (Art. 22)</t>
  </si>
  <si>
    <t>One Ton Dump Truck and Snow Plow (Art. 25)</t>
  </si>
  <si>
    <t>3/4 Ton Pickup with Plow (Art. 26)</t>
  </si>
  <si>
    <t>Tires for Grader (Art.27)</t>
  </si>
  <si>
    <t>Snow Plow and Wing Plow (Art. 29)</t>
  </si>
  <si>
    <t>Roof Repair/Replace Balance</t>
  </si>
  <si>
    <t>Vehicle Account Balance</t>
  </si>
  <si>
    <t>Tree Maint &amp; Replace Balance</t>
  </si>
  <si>
    <t>Elections Equip. Fund Balance</t>
  </si>
  <si>
    <t>Memorial Hall Assoc. Feasibility Study (Art. 30)</t>
  </si>
  <si>
    <t>Memorial Hall Feasibility Study</t>
  </si>
  <si>
    <t>Vocational Tuition</t>
  </si>
  <si>
    <t xml:space="preserve">Revolving Funds (Art. 18) </t>
  </si>
  <si>
    <t xml:space="preserve">Post-Employment Benefits Liability Trust Fund </t>
  </si>
  <si>
    <t xml:space="preserve">One Ton Dump Truck and Snow Plow </t>
  </si>
  <si>
    <t xml:space="preserve">3/4 Ton Pickup with Plow </t>
  </si>
  <si>
    <t xml:space="preserve">Snow Plow and Wing Plow </t>
  </si>
  <si>
    <t>Sickle Mower (Art. 24)</t>
  </si>
  <si>
    <t xml:space="preserve">Sickle Mower </t>
  </si>
  <si>
    <t>($220,198 less than taxing capacity)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</si>
</sst>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&quot;$&quot;* #,##0.0_);_(&quot;$&quot;* \(#,##0.0\);_(&quot;$&quot;* &quot;-&quot;??_);_(@_)"/>
    <numFmt numFmtId="167" formatCode="&quot;$&quot;#,##0.00"/>
    <numFmt numFmtId="168" formatCode="&quot;$&quot;#,##0.00;[Red]&quot;$&quot;#,##0.00"/>
    <numFmt numFmtId="169" formatCode="&quot;$&quot;#,##0.000;[Red]&quot;$&quot;#,##0.000"/>
    <numFmt numFmtId="170" formatCode="&quot;$&quot;#,##0.0;[Red]&quot;$&quot;#,##0.0"/>
    <numFmt numFmtId="171" formatCode="&quot;$&quot;#,##0;[Red]&quot;$&quot;#,##0"/>
    <numFmt numFmtId="172" formatCode="&quot;$&quot;#,##0.0"/>
    <numFmt numFmtId="173" formatCode="&quot;$&quot;#,##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u val="single"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6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5" fillId="0" borderId="0" xfId="17" applyNumberFormat="1" applyFont="1" applyFill="1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173" fontId="5" fillId="0" borderId="0" xfId="0" applyNumberFormat="1" applyFont="1" applyAlignment="1">
      <alignment/>
    </xf>
    <xf numFmtId="173" fontId="5" fillId="0" borderId="0" xfId="17" applyNumberFormat="1" applyFont="1" applyAlignment="1">
      <alignment/>
    </xf>
    <xf numFmtId="0" fontId="7" fillId="0" borderId="0" xfId="0" applyFont="1" applyAlignment="1">
      <alignment/>
    </xf>
    <xf numFmtId="173" fontId="7" fillId="0" borderId="1" xfId="17" applyNumberFormat="1" applyFont="1" applyBorder="1" applyAlignment="1">
      <alignment horizontal="right"/>
    </xf>
    <xf numFmtId="173" fontId="7" fillId="0" borderId="2" xfId="17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165" fontId="5" fillId="0" borderId="0" xfId="0" applyNumberFormat="1" applyFont="1" applyAlignment="1">
      <alignment horizontal="right"/>
    </xf>
    <xf numFmtId="173" fontId="9" fillId="0" borderId="0" xfId="17" applyNumberFormat="1" applyFont="1" applyFill="1" applyAlignment="1">
      <alignment/>
    </xf>
    <xf numFmtId="173" fontId="9" fillId="0" borderId="0" xfId="17" applyNumberFormat="1" applyFont="1" applyAlignment="1">
      <alignment/>
    </xf>
    <xf numFmtId="0" fontId="9" fillId="0" borderId="0" xfId="0" applyFont="1" applyAlignment="1">
      <alignment horizontal="right"/>
    </xf>
    <xf numFmtId="173" fontId="11" fillId="0" borderId="0" xfId="17" applyNumberFormat="1" applyFont="1" applyAlignment="1">
      <alignment/>
    </xf>
    <xf numFmtId="173" fontId="9" fillId="0" borderId="0" xfId="0" applyNumberFormat="1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73" fontId="0" fillId="0" borderId="0" xfId="0" applyNumberFormat="1" applyAlignment="1">
      <alignment/>
    </xf>
    <xf numFmtId="173" fontId="9" fillId="0" borderId="0" xfId="17" applyNumberFormat="1" applyFont="1" applyBorder="1" applyAlignment="1">
      <alignment/>
    </xf>
    <xf numFmtId="0" fontId="0" fillId="0" borderId="0" xfId="0" applyAlignment="1">
      <alignment horizontal="right"/>
    </xf>
    <xf numFmtId="0" fontId="9" fillId="0" borderId="0" xfId="0" applyFont="1" applyAlignment="1">
      <alignment horizontal="left"/>
    </xf>
    <xf numFmtId="6" fontId="0" fillId="0" borderId="0" xfId="0" applyNumberFormat="1" applyFont="1" applyAlignment="1">
      <alignment/>
    </xf>
    <xf numFmtId="173" fontId="9" fillId="0" borderId="1" xfId="17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173" fontId="5" fillId="0" borderId="0" xfId="17" applyNumberFormat="1" applyFont="1" applyAlignment="1">
      <alignment horizontal="right"/>
    </xf>
    <xf numFmtId="0" fontId="0" fillId="0" borderId="0" xfId="0" applyFont="1" applyAlignment="1">
      <alignment/>
    </xf>
    <xf numFmtId="173" fontId="11" fillId="0" borderId="0" xfId="17" applyNumberFormat="1" applyFont="1" applyFill="1" applyAlignment="1">
      <alignment/>
    </xf>
    <xf numFmtId="173" fontId="9" fillId="0" borderId="0" xfId="17" applyNumberFormat="1" applyFont="1" applyFill="1" applyBorder="1" applyAlignment="1">
      <alignment/>
    </xf>
    <xf numFmtId="6" fontId="5" fillId="0" borderId="0" xfId="0" applyNumberFormat="1" applyFont="1" applyAlignment="1">
      <alignment horizontal="right"/>
    </xf>
    <xf numFmtId="173" fontId="0" fillId="0" borderId="0" xfId="0" applyNumberFormat="1" applyFont="1" applyAlignment="1">
      <alignment/>
    </xf>
    <xf numFmtId="173" fontId="8" fillId="0" borderId="0" xfId="17" applyNumberFormat="1" applyFont="1" applyAlignment="1">
      <alignment/>
    </xf>
    <xf numFmtId="6" fontId="0" fillId="0" borderId="0" xfId="0" applyNumberFormat="1" applyAlignment="1">
      <alignment/>
    </xf>
    <xf numFmtId="6" fontId="1" fillId="0" borderId="0" xfId="0" applyNumberFormat="1" applyFont="1" applyAlignment="1">
      <alignment/>
    </xf>
    <xf numFmtId="173" fontId="12" fillId="0" borderId="0" xfId="0" applyNumberFormat="1" applyFont="1" applyAlignment="1">
      <alignment/>
    </xf>
    <xf numFmtId="173" fontId="5" fillId="0" borderId="0" xfId="17" applyNumberFormat="1" applyFont="1" applyFill="1" applyAlignment="1">
      <alignment/>
    </xf>
    <xf numFmtId="173" fontId="5" fillId="0" borderId="0" xfId="17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workbookViewId="0" topLeftCell="A1">
      <selection activeCell="L33" sqref="L33"/>
    </sheetView>
  </sheetViews>
  <sheetFormatPr defaultColWidth="9.140625" defaultRowHeight="12.75"/>
  <cols>
    <col min="1" max="1" width="43.00390625" style="0" customWidth="1"/>
    <col min="2" max="2" width="16.28125" style="0" customWidth="1"/>
    <col min="3" max="3" width="5.28125" style="0" hidden="1" customWidth="1"/>
    <col min="4" max="4" width="14.57421875" style="0" customWidth="1"/>
    <col min="5" max="5" width="25.00390625" style="0" customWidth="1"/>
    <col min="6" max="6" width="15.7109375" style="0" hidden="1" customWidth="1"/>
    <col min="7" max="7" width="14.28125" style="0" customWidth="1"/>
    <col min="8" max="8" width="12.421875" style="0" customWidth="1"/>
  </cols>
  <sheetData>
    <row r="1" spans="1:8" ht="10.5" customHeight="1">
      <c r="A1" s="4" t="s">
        <v>0</v>
      </c>
      <c r="B1" s="5"/>
      <c r="F1" s="17"/>
      <c r="G1" s="18">
        <v>42831</v>
      </c>
      <c r="H1" s="5"/>
    </row>
    <row r="2" spans="1:8" ht="10.5" customHeight="1">
      <c r="A2" s="5" t="s">
        <v>33</v>
      </c>
      <c r="B2" s="6">
        <v>3737408</v>
      </c>
      <c r="C2" s="1"/>
      <c r="D2" s="3" t="s">
        <v>85</v>
      </c>
      <c r="F2" s="5"/>
      <c r="G2" s="5"/>
      <c r="H2" s="5"/>
    </row>
    <row r="3" spans="1:8" ht="12" customHeight="1">
      <c r="A3" s="5" t="s">
        <v>1</v>
      </c>
      <c r="B3" s="6">
        <v>261253</v>
      </c>
      <c r="C3" s="2"/>
      <c r="D3" s="16" t="s">
        <v>29</v>
      </c>
      <c r="F3" s="5"/>
      <c r="G3" s="19" t="s">
        <v>6</v>
      </c>
      <c r="H3" s="20" t="s">
        <v>7</v>
      </c>
    </row>
    <row r="4" spans="1:8" ht="12" customHeight="1">
      <c r="A4" s="5" t="s">
        <v>2</v>
      </c>
      <c r="B4" s="6">
        <v>274000</v>
      </c>
      <c r="C4" s="2"/>
      <c r="D4" s="16" t="s">
        <v>29</v>
      </c>
      <c r="F4" s="5"/>
      <c r="G4" s="21" t="s">
        <v>40</v>
      </c>
      <c r="H4" s="51">
        <v>3767095</v>
      </c>
    </row>
    <row r="5" spans="1:8" ht="12" customHeight="1">
      <c r="A5" s="5" t="s">
        <v>34</v>
      </c>
      <c r="B5" s="6">
        <f>SUM(F26)</f>
        <v>0</v>
      </c>
      <c r="C5" s="2"/>
      <c r="D5" s="2"/>
      <c r="F5" s="5"/>
      <c r="G5" s="22">
        <v>0.025</v>
      </c>
      <c r="H5" s="51">
        <v>94177</v>
      </c>
    </row>
    <row r="6" spans="1:8" ht="12" customHeight="1">
      <c r="A6" s="5" t="s">
        <v>28</v>
      </c>
      <c r="B6" s="6">
        <f>SUM(H27)</f>
        <v>305000</v>
      </c>
      <c r="F6" s="5"/>
      <c r="G6" s="21" t="s">
        <v>41</v>
      </c>
      <c r="H6" s="51">
        <v>25000</v>
      </c>
    </row>
    <row r="7" spans="1:8" ht="12" customHeight="1">
      <c r="A7" s="5" t="s">
        <v>3</v>
      </c>
      <c r="B7" s="6">
        <v>13000</v>
      </c>
      <c r="C7" s="2"/>
      <c r="F7" s="5"/>
      <c r="G7" s="21" t="s">
        <v>12</v>
      </c>
      <c r="H7" s="42">
        <v>71334</v>
      </c>
    </row>
    <row r="8" spans="1:8" ht="12" customHeight="1">
      <c r="A8" s="5" t="s">
        <v>35</v>
      </c>
      <c r="B8" s="37">
        <v>500</v>
      </c>
      <c r="F8" s="5"/>
      <c r="G8" s="21" t="s">
        <v>40</v>
      </c>
      <c r="H8" s="23">
        <f>SUM(H4:H7)</f>
        <v>3957606</v>
      </c>
    </row>
    <row r="9" spans="1:8" ht="12" customHeight="1">
      <c r="A9" s="7" t="s">
        <v>4</v>
      </c>
      <c r="B9" s="38">
        <f>SUM(B2:B8)</f>
        <v>4591161</v>
      </c>
      <c r="F9" s="5"/>
      <c r="G9" s="5"/>
      <c r="H9" s="12"/>
    </row>
    <row r="10" spans="1:5" ht="12" customHeight="1">
      <c r="A10" s="4" t="s">
        <v>5</v>
      </c>
      <c r="B10" s="6"/>
      <c r="E10" s="31" t="s">
        <v>16</v>
      </c>
    </row>
    <row r="11" spans="1:8" ht="12" customHeight="1">
      <c r="A11" s="5" t="s">
        <v>8</v>
      </c>
      <c r="B11" s="6">
        <v>716489</v>
      </c>
      <c r="F11" s="5"/>
      <c r="G11" s="21" t="s">
        <v>18</v>
      </c>
      <c r="H11" s="43">
        <v>750025</v>
      </c>
    </row>
    <row r="12" spans="1:10" ht="12" customHeight="1">
      <c r="A12" s="5" t="s">
        <v>9</v>
      </c>
      <c r="B12" s="6">
        <v>295996</v>
      </c>
      <c r="F12" s="35"/>
      <c r="G12" s="43"/>
      <c r="H12" s="41"/>
      <c r="J12" s="32"/>
    </row>
    <row r="13" spans="1:8" ht="12" customHeight="1">
      <c r="A13" s="5" t="s">
        <v>10</v>
      </c>
      <c r="B13" s="6">
        <v>449103</v>
      </c>
      <c r="F13" s="19" t="s">
        <v>30</v>
      </c>
      <c r="G13" s="11"/>
      <c r="H13" s="41"/>
    </row>
    <row r="14" spans="1:8" ht="12" customHeight="1">
      <c r="A14" s="5" t="s">
        <v>11</v>
      </c>
      <c r="B14" s="6">
        <v>99006</v>
      </c>
      <c r="D14" s="28"/>
      <c r="E14" s="5" t="s">
        <v>46</v>
      </c>
      <c r="F14" s="5" t="s">
        <v>46</v>
      </c>
      <c r="G14" s="11"/>
      <c r="H14" s="11">
        <v>25000</v>
      </c>
    </row>
    <row r="15" spans="1:8" ht="12" customHeight="1">
      <c r="A15" s="5" t="s">
        <v>13</v>
      </c>
      <c r="B15" s="6">
        <v>23936</v>
      </c>
      <c r="D15" s="28"/>
      <c r="E15" s="5" t="s">
        <v>47</v>
      </c>
      <c r="F15" s="5" t="s">
        <v>47</v>
      </c>
      <c r="G15" s="12"/>
      <c r="H15" s="12">
        <v>15000</v>
      </c>
    </row>
    <row r="16" spans="1:8" ht="12" customHeight="1">
      <c r="A16" s="5" t="s">
        <v>14</v>
      </c>
      <c r="B16" s="6">
        <v>195891</v>
      </c>
      <c r="D16" s="28"/>
      <c r="E16" s="5" t="s">
        <v>48</v>
      </c>
      <c r="F16" s="5" t="s">
        <v>48</v>
      </c>
      <c r="G16" s="44"/>
      <c r="H16" s="11">
        <v>6000</v>
      </c>
    </row>
    <row r="17" spans="1:8" ht="12" customHeight="1">
      <c r="A17" s="8" t="s">
        <v>15</v>
      </c>
      <c r="B17" s="6"/>
      <c r="D17" s="28"/>
      <c r="E17" s="5" t="s">
        <v>79</v>
      </c>
      <c r="F17" s="5" t="s">
        <v>53</v>
      </c>
      <c r="G17" s="37"/>
      <c r="H17" s="12">
        <v>35000</v>
      </c>
    </row>
    <row r="18" spans="1:11" ht="12" customHeight="1">
      <c r="A18" s="5" t="s">
        <v>17</v>
      </c>
      <c r="B18" s="6">
        <v>2256869</v>
      </c>
      <c r="D18" s="28"/>
      <c r="E18" s="5" t="s">
        <v>49</v>
      </c>
      <c r="F18" s="5" t="s">
        <v>49</v>
      </c>
      <c r="G18" s="37"/>
      <c r="H18" s="37">
        <v>2000</v>
      </c>
      <c r="J18" s="5"/>
      <c r="K18" s="26"/>
    </row>
    <row r="19" spans="1:11" ht="12" customHeight="1">
      <c r="A19" s="5" t="s">
        <v>39</v>
      </c>
      <c r="B19" s="6">
        <v>71334</v>
      </c>
      <c r="E19" s="5" t="s">
        <v>50</v>
      </c>
      <c r="F19" s="5" t="s">
        <v>50</v>
      </c>
      <c r="G19" s="37"/>
      <c r="H19" s="37">
        <v>9000</v>
      </c>
      <c r="J19" s="5"/>
      <c r="K19" s="24"/>
    </row>
    <row r="20" spans="1:8" ht="12" customHeight="1">
      <c r="A20" s="5" t="s">
        <v>19</v>
      </c>
      <c r="B20" s="6">
        <v>51056</v>
      </c>
      <c r="E20" s="5" t="s">
        <v>51</v>
      </c>
      <c r="F20" s="5" t="s">
        <v>51</v>
      </c>
      <c r="G20" s="47"/>
      <c r="H20" s="37">
        <v>50000</v>
      </c>
    </row>
    <row r="21" spans="1:8" ht="12" customHeight="1">
      <c r="A21" s="5" t="s">
        <v>38</v>
      </c>
      <c r="B21" s="39">
        <v>1104</v>
      </c>
      <c r="E21" s="5" t="s">
        <v>84</v>
      </c>
      <c r="F21" s="5" t="s">
        <v>52</v>
      </c>
      <c r="H21" s="37">
        <v>8000</v>
      </c>
    </row>
    <row r="22" spans="1:8" ht="12" customHeight="1">
      <c r="A22" s="5" t="s">
        <v>77</v>
      </c>
      <c r="B22" s="47">
        <v>27500</v>
      </c>
      <c r="E22" s="5" t="s">
        <v>80</v>
      </c>
      <c r="F22" s="5" t="s">
        <v>54</v>
      </c>
      <c r="H22" s="47">
        <v>63000</v>
      </c>
    </row>
    <row r="23" spans="1:8" ht="12" customHeight="1">
      <c r="A23" s="9" t="s">
        <v>20</v>
      </c>
      <c r="B23" s="6"/>
      <c r="E23" s="5" t="s">
        <v>81</v>
      </c>
      <c r="F23" s="5" t="s">
        <v>55</v>
      </c>
      <c r="H23" s="37">
        <v>55000</v>
      </c>
    </row>
    <row r="24" spans="1:8" ht="12.75">
      <c r="A24" s="5" t="s">
        <v>21</v>
      </c>
      <c r="B24" s="6">
        <v>9877</v>
      </c>
      <c r="E24" s="5" t="s">
        <v>56</v>
      </c>
      <c r="F24" s="5" t="s">
        <v>56</v>
      </c>
      <c r="G24" s="41"/>
      <c r="H24" s="37">
        <v>12000</v>
      </c>
    </row>
    <row r="25" spans="1:10" ht="12" customHeight="1">
      <c r="A25" s="5" t="s">
        <v>22</v>
      </c>
      <c r="B25" s="50">
        <v>10000</v>
      </c>
      <c r="E25" s="5" t="s">
        <v>82</v>
      </c>
      <c r="F25" s="5" t="s">
        <v>57</v>
      </c>
      <c r="G25" s="12"/>
      <c r="H25" s="47">
        <v>15000</v>
      </c>
      <c r="J25" s="34"/>
    </row>
    <row r="26" spans="1:8" ht="12" customHeight="1">
      <c r="A26" s="10" t="s">
        <v>23</v>
      </c>
      <c r="B26" s="6">
        <v>25000</v>
      </c>
      <c r="E26" s="30" t="s">
        <v>76</v>
      </c>
      <c r="F26" s="45"/>
      <c r="G26" s="41"/>
      <c r="H26" s="37">
        <v>10000</v>
      </c>
    </row>
    <row r="27" spans="1:8" ht="12" customHeight="1">
      <c r="A27" s="8" t="s">
        <v>30</v>
      </c>
      <c r="B27" s="11"/>
      <c r="E27" s="10" t="s">
        <v>58</v>
      </c>
      <c r="F27" s="5" t="s">
        <v>58</v>
      </c>
      <c r="H27" s="33">
        <f>SUM(H14:H26)</f>
        <v>305000</v>
      </c>
    </row>
    <row r="28" spans="1:8" ht="12" customHeight="1">
      <c r="A28" s="5" t="s">
        <v>42</v>
      </c>
      <c r="B28" s="40">
        <v>5000</v>
      </c>
      <c r="E28" s="10" t="s">
        <v>36</v>
      </c>
      <c r="F28" s="28"/>
      <c r="G28" s="25"/>
      <c r="H28" s="49">
        <f>SUM(H11-H27)</f>
        <v>445025</v>
      </c>
    </row>
    <row r="29" spans="1:10" ht="12" customHeight="1">
      <c r="A29" s="5" t="s">
        <v>43</v>
      </c>
      <c r="B29" s="12">
        <v>35000</v>
      </c>
      <c r="J29" s="33"/>
    </row>
    <row r="30" spans="1:7" ht="12" customHeight="1">
      <c r="A30" s="5" t="s">
        <v>44</v>
      </c>
      <c r="B30" s="11">
        <v>25000</v>
      </c>
      <c r="E30" s="29" t="s">
        <v>32</v>
      </c>
      <c r="G30" s="5"/>
    </row>
    <row r="31" spans="1:7" ht="12" customHeight="1">
      <c r="A31" s="5" t="s">
        <v>45</v>
      </c>
      <c r="B31" s="12">
        <v>15000</v>
      </c>
      <c r="E31" s="36" t="s">
        <v>71</v>
      </c>
      <c r="F31" s="5"/>
      <c r="G31" s="48">
        <v>15568</v>
      </c>
    </row>
    <row r="32" spans="1:7" ht="12" customHeight="1">
      <c r="A32" s="5" t="s">
        <v>62</v>
      </c>
      <c r="B32" s="11">
        <v>6000</v>
      </c>
      <c r="E32" s="28" t="s">
        <v>26</v>
      </c>
      <c r="F32" s="12">
        <v>5000</v>
      </c>
      <c r="G32" s="37">
        <v>5000</v>
      </c>
    </row>
    <row r="33" spans="1:7" ht="12" customHeight="1">
      <c r="A33" s="5" t="s">
        <v>63</v>
      </c>
      <c r="B33" s="12">
        <v>35000</v>
      </c>
      <c r="E33" s="28" t="s">
        <v>27</v>
      </c>
      <c r="F33" s="26">
        <v>0</v>
      </c>
      <c r="G33" s="45">
        <v>0</v>
      </c>
    </row>
    <row r="34" spans="1:7" ht="12" customHeight="1">
      <c r="A34" s="5" t="s">
        <v>64</v>
      </c>
      <c r="B34" s="37">
        <v>2000</v>
      </c>
      <c r="E34" s="29" t="s">
        <v>72</v>
      </c>
      <c r="F34" s="12"/>
      <c r="G34" s="48">
        <v>31214</v>
      </c>
    </row>
    <row r="35" spans="1:7" ht="12" customHeight="1">
      <c r="A35" s="5" t="s">
        <v>65</v>
      </c>
      <c r="B35" s="37">
        <v>9000</v>
      </c>
      <c r="E35" s="28" t="s">
        <v>26</v>
      </c>
      <c r="F35" s="26">
        <f>+SUM(B29)</f>
        <v>35000</v>
      </c>
      <c r="G35" s="37">
        <v>35000</v>
      </c>
    </row>
    <row r="36" spans="1:7" ht="12" customHeight="1">
      <c r="A36" s="5" t="s">
        <v>66</v>
      </c>
      <c r="B36" s="37">
        <v>50000</v>
      </c>
      <c r="E36" s="28" t="s">
        <v>59</v>
      </c>
      <c r="F36" s="12">
        <v>10000</v>
      </c>
      <c r="G36" s="45"/>
    </row>
    <row r="37" spans="1:7" ht="12" customHeight="1">
      <c r="A37" s="5" t="s">
        <v>83</v>
      </c>
      <c r="B37" s="37">
        <v>8000</v>
      </c>
      <c r="E37" s="36" t="s">
        <v>73</v>
      </c>
      <c r="F37" s="12"/>
      <c r="G37" s="48">
        <v>7826</v>
      </c>
    </row>
    <row r="38" spans="1:7" ht="12" customHeight="1">
      <c r="A38" s="5" t="s">
        <v>67</v>
      </c>
      <c r="B38" s="47">
        <v>63000</v>
      </c>
      <c r="E38" s="28" t="s">
        <v>26</v>
      </c>
      <c r="F38" s="46">
        <v>4175</v>
      </c>
      <c r="G38" s="45">
        <v>0</v>
      </c>
    </row>
    <row r="39" spans="1:7" ht="12" customHeight="1">
      <c r="A39" s="5" t="s">
        <v>68</v>
      </c>
      <c r="B39" s="37">
        <v>55000</v>
      </c>
      <c r="E39" s="28" t="s">
        <v>27</v>
      </c>
      <c r="G39" s="47">
        <v>0</v>
      </c>
    </row>
    <row r="40" spans="1:7" ht="12" customHeight="1">
      <c r="A40" s="5" t="s">
        <v>69</v>
      </c>
      <c r="B40" s="37">
        <v>12000</v>
      </c>
      <c r="E40" s="10" t="s">
        <v>74</v>
      </c>
      <c r="G40" s="48">
        <v>2001</v>
      </c>
    </row>
    <row r="41" spans="1:7" ht="12" customHeight="1">
      <c r="A41" s="5" t="s">
        <v>70</v>
      </c>
      <c r="B41" s="47">
        <v>15000</v>
      </c>
      <c r="E41" s="28" t="s">
        <v>26</v>
      </c>
      <c r="F41" s="12">
        <v>0</v>
      </c>
      <c r="G41" s="45">
        <v>2000</v>
      </c>
    </row>
    <row r="42" spans="1:7" ht="12" customHeight="1">
      <c r="A42" s="5" t="s">
        <v>75</v>
      </c>
      <c r="B42" s="47">
        <v>10000</v>
      </c>
      <c r="E42" s="28" t="s">
        <v>27</v>
      </c>
      <c r="F42" s="12">
        <v>0</v>
      </c>
      <c r="G42" s="45">
        <v>0</v>
      </c>
    </row>
    <row r="43" spans="1:8" ht="12" customHeight="1">
      <c r="A43" s="10" t="s">
        <v>31</v>
      </c>
      <c r="B43" s="5"/>
      <c r="E43" s="10" t="s">
        <v>61</v>
      </c>
      <c r="H43" s="49">
        <f>SUM(G30:G42)</f>
        <v>98609</v>
      </c>
    </row>
    <row r="44" spans="1:8" ht="12" customHeight="1">
      <c r="A44" s="5" t="s">
        <v>78</v>
      </c>
      <c r="B44" s="6">
        <v>13000</v>
      </c>
      <c r="E44" s="10" t="s">
        <v>60</v>
      </c>
      <c r="F44" s="10" t="s">
        <v>37</v>
      </c>
      <c r="H44" s="27">
        <f>SUM(H28+H43)</f>
        <v>543634</v>
      </c>
    </row>
    <row r="45" spans="1:2" ht="12.75">
      <c r="A45" s="13" t="s">
        <v>24</v>
      </c>
      <c r="B45" s="14">
        <f>SUM(B11:B44)</f>
        <v>4591161</v>
      </c>
    </row>
    <row r="46" spans="1:2" ht="13.5" thickBot="1">
      <c r="A46" s="13" t="s">
        <v>25</v>
      </c>
      <c r="B46" s="15">
        <f>SUM(B9-B45)</f>
        <v>0</v>
      </c>
    </row>
    <row r="47" ht="13.5" thickTop="1"/>
  </sheetData>
  <printOptions/>
  <pageMargins left="0.51" right="0.31" top="0.5" bottom="0.5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Mosher</dc:creator>
  <cp:keywords/>
  <dc:description/>
  <cp:lastModifiedBy>Microsoft</cp:lastModifiedBy>
  <cp:lastPrinted>2017-04-06T11:14:20Z</cp:lastPrinted>
  <dcterms:created xsi:type="dcterms:W3CDTF">2014-02-11T15:08:39Z</dcterms:created>
  <dcterms:modified xsi:type="dcterms:W3CDTF">2017-04-06T11:15:27Z</dcterms:modified>
  <cp:category/>
  <cp:version/>
  <cp:contentType/>
  <cp:contentStatus/>
</cp:coreProperties>
</file>